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31" i="1" l="1"/>
  <c r="G24" i="1"/>
  <c r="M16" i="1"/>
  <c r="M17" i="1"/>
  <c r="L17" i="1"/>
  <c r="L16" i="1"/>
  <c r="G29" i="1"/>
  <c r="F12" i="1"/>
  <c r="O28" i="1" s="1"/>
  <c r="F9" i="1"/>
  <c r="O16" i="1" l="1"/>
  <c r="O17" i="1"/>
  <c r="F7" i="1"/>
  <c r="G15" i="1"/>
  <c r="G37" i="1" l="1"/>
</calcChain>
</file>

<file path=xl/sharedStrings.xml><?xml version="1.0" encoding="utf-8"?>
<sst xmlns="http://schemas.openxmlformats.org/spreadsheetml/2006/main" count="46" uniqueCount="45">
  <si>
    <t>СНТ "Калина"</t>
  </si>
  <si>
    <t>Отчет о поступлении и расходовании денежных средств</t>
  </si>
  <si>
    <t>за электроэнергию</t>
  </si>
  <si>
    <t>оплачено за вывоз мусора</t>
  </si>
  <si>
    <t>оплачено за прочистку дорог в зимний период</t>
  </si>
  <si>
    <t>оплачено за содержание сайта</t>
  </si>
  <si>
    <t>перечислены налоги с ФОТ</t>
  </si>
  <si>
    <t>перечислен земельный налог</t>
  </si>
  <si>
    <t>Поступило денежных средств всего:</t>
  </si>
  <si>
    <t>Израсходованно денежных средств всего</t>
  </si>
  <si>
    <t xml:space="preserve">оплачено Мосэнергосбыт </t>
  </si>
  <si>
    <t>оплачено СКБ "Контур" (сдача отчетности по ТКС) на 2 года</t>
  </si>
  <si>
    <t>РКО (обслуживание в банке)</t>
  </si>
  <si>
    <t>оплата за фонарные столбы и провоку к ним</t>
  </si>
  <si>
    <t>приобретение кодовых замков</t>
  </si>
  <si>
    <t>из них:</t>
  </si>
  <si>
    <t>с 01 июля 2020г. по 31 мая  2021 г.</t>
  </si>
  <si>
    <t xml:space="preserve">Остаток на 01 июля 2020 г. </t>
  </si>
  <si>
    <t>членские взносы :</t>
  </si>
  <si>
    <t>госпошлина</t>
  </si>
  <si>
    <t>приобретено МФУ</t>
  </si>
  <si>
    <t>приобретена бух.программа 1С</t>
  </si>
  <si>
    <t>оплата консультаций юриста</t>
  </si>
  <si>
    <t>оплата за прочистку и устройство дороги</t>
  </si>
  <si>
    <t>штраф Мосэнергосбыта</t>
  </si>
  <si>
    <t>Остаток денежных средств  на 01.06.2021 г.</t>
  </si>
  <si>
    <t>Задолженность по членским взносам на 01 июля 2020г составляла</t>
  </si>
  <si>
    <t>предъявлено к оплате за данный период</t>
  </si>
  <si>
    <t>Мосэнергосбыт</t>
  </si>
  <si>
    <t>Рузский РО</t>
  </si>
  <si>
    <t>долг на 01.07.2020</t>
  </si>
  <si>
    <t>оплачено</t>
  </si>
  <si>
    <t>материалы и работы по установке электросчетчиков</t>
  </si>
  <si>
    <t>целевые взносы на установку автоматических ворот:</t>
  </si>
  <si>
    <t>долг  на 01.06.2021г</t>
  </si>
  <si>
    <t>Задолженность по членским взносам на 01 июня 2021г составляет</t>
  </si>
  <si>
    <t>выплачена заработная плата(председатель+ бухгалтер) за период  октябрь 2019 по март 2021 г.</t>
  </si>
  <si>
    <t xml:space="preserve">За данный период из членских взносов оплачена электроэнегрия в сумме </t>
  </si>
  <si>
    <t>поставщики услуг</t>
  </si>
  <si>
    <t>Председатель СНТ "Калина"</t>
  </si>
  <si>
    <t>Брусницкий В.М.</t>
  </si>
  <si>
    <t>Главный бухгалтер</t>
  </si>
  <si>
    <t>Гладких О.В.</t>
  </si>
  <si>
    <t>Член ревизионной комиссии</t>
  </si>
  <si>
    <t>Корнакова М.Г.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</si>
</sst>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1" fillId="0" borderId="0" xfId="0" applyFont="1"/>
    <xf numFmtId="4" fontId="1" fillId="0" borderId="0" xfId="0" applyNumberFormat="1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2" fillId="0" borderId="0" xfId="0" applyFont="1" applyFill="1" applyBorder="1"/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1" fontId="0" fillId="0" borderId="0" xfId="0" applyNumberFormat="1"/>
    <xf numFmtId="0" fontId="8" fillId="0" borderId="0" xfId="0" applyFont="1"/>
    <xf numFmtId="0" fontId="6" fillId="0" borderId="5" xfId="0" applyFont="1" applyBorder="1" applyAlignment="1">
      <alignment wrapText="1"/>
    </xf>
    <xf numFmtId="0" fontId="0" fillId="0" borderId="0" xfId="0" applyFont="1" applyAlignment="1"/>
    <xf numFmtId="0" fontId="0" fillId="0" borderId="6" xfId="0" applyFont="1" applyBorder="1" applyAlignment="1"/>
    <xf numFmtId="0" fontId="2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24" zoomScale="106" zoomScaleNormal="106" workbookViewId="0">
      <selection activeCell="J35" sqref="J35"/>
    </sheetView>
  </sheetViews>
  <sheetFormatPr defaultRowHeight="15" x14ac:dyDescent="0.25"/>
  <cols>
    <col min="1" max="1" width="12.42578125" customWidth="1"/>
    <col min="6" max="6" width="15.85546875" bestFit="1" customWidth="1"/>
    <col min="7" max="7" width="16.85546875" customWidth="1"/>
    <col min="9" max="9" width="9.5703125" bestFit="1" customWidth="1"/>
    <col min="10" max="10" width="9.7109375" bestFit="1" customWidth="1"/>
    <col min="11" max="11" width="12.140625" customWidth="1"/>
    <col min="12" max="12" width="21.7109375" customWidth="1"/>
    <col min="13" max="13" width="17.42578125" customWidth="1"/>
    <col min="14" max="14" width="18.85546875" customWidth="1"/>
    <col min="15" max="15" width="16.5703125" customWidth="1"/>
  </cols>
  <sheetData>
    <row r="1" spans="1:15" ht="21" x14ac:dyDescent="0.35">
      <c r="A1" s="23" t="s">
        <v>0</v>
      </c>
    </row>
    <row r="3" spans="1:15" ht="21" x14ac:dyDescent="0.35">
      <c r="A3" s="22" t="s">
        <v>1</v>
      </c>
      <c r="B3" s="22"/>
      <c r="C3" s="22"/>
      <c r="D3" s="22"/>
      <c r="E3" s="22"/>
      <c r="F3" s="22"/>
    </row>
    <row r="4" spans="1:15" ht="21" x14ac:dyDescent="0.35">
      <c r="A4" s="22" t="s">
        <v>16</v>
      </c>
      <c r="B4" s="22"/>
      <c r="C4" s="22"/>
      <c r="D4" s="22"/>
      <c r="E4" s="22"/>
      <c r="F4" s="22"/>
    </row>
    <row r="6" spans="1:15" ht="18.75" x14ac:dyDescent="0.3">
      <c r="A6" s="2" t="s">
        <v>17</v>
      </c>
      <c r="B6" s="3"/>
      <c r="C6" s="3"/>
      <c r="D6" s="3"/>
      <c r="E6" s="4"/>
      <c r="F6" s="5">
        <v>66184.479999999996</v>
      </c>
    </row>
    <row r="7" spans="1:15" ht="18.75" x14ac:dyDescent="0.3">
      <c r="A7" s="6" t="s">
        <v>8</v>
      </c>
      <c r="B7" s="7"/>
      <c r="C7" s="7"/>
      <c r="D7" s="7"/>
      <c r="E7" s="8"/>
      <c r="F7" s="18">
        <f>F9+F12+F10</f>
        <v>3655035.43</v>
      </c>
    </row>
    <row r="8" spans="1:15" ht="18.75" x14ac:dyDescent="0.3">
      <c r="A8" s="9" t="s">
        <v>15</v>
      </c>
      <c r="B8" s="10"/>
      <c r="C8" s="10"/>
      <c r="D8" s="10"/>
      <c r="E8" s="11"/>
      <c r="F8" s="5"/>
    </row>
    <row r="9" spans="1:15" ht="18.75" x14ac:dyDescent="0.3">
      <c r="A9" s="9" t="s">
        <v>18</v>
      </c>
      <c r="B9" s="10"/>
      <c r="C9" s="10"/>
      <c r="D9" s="10"/>
      <c r="E9" s="11"/>
      <c r="F9" s="19">
        <f>1723242.62+384753+3800</f>
        <v>2111795.62</v>
      </c>
    </row>
    <row r="10" spans="1:15" ht="36" customHeight="1" x14ac:dyDescent="0.3">
      <c r="A10" s="34" t="s">
        <v>33</v>
      </c>
      <c r="B10" s="35"/>
      <c r="C10" s="35"/>
      <c r="D10" s="35"/>
      <c r="E10" s="11"/>
      <c r="F10" s="19">
        <v>267000</v>
      </c>
    </row>
    <row r="11" spans="1:15" ht="18.75" x14ac:dyDescent="0.3">
      <c r="A11" s="9"/>
      <c r="B11" s="10"/>
      <c r="C11" s="10"/>
      <c r="D11" s="10"/>
      <c r="E11" s="11"/>
      <c r="F11" s="19"/>
    </row>
    <row r="12" spans="1:15" ht="18.75" x14ac:dyDescent="0.3">
      <c r="A12" s="12" t="s">
        <v>2</v>
      </c>
      <c r="B12" s="13"/>
      <c r="C12" s="13"/>
      <c r="D12" s="13"/>
      <c r="E12" s="14"/>
      <c r="F12" s="5">
        <f>800149.06+469908.63+6182.12</f>
        <v>1276239.81</v>
      </c>
    </row>
    <row r="15" spans="1:15" ht="45.75" x14ac:dyDescent="0.3">
      <c r="A15" s="15" t="s">
        <v>9</v>
      </c>
      <c r="B15" s="16"/>
      <c r="C15" s="16"/>
      <c r="D15" s="16"/>
      <c r="E15" s="16"/>
      <c r="F15" s="17"/>
      <c r="G15" s="18">
        <f>SUM(G16:G34)</f>
        <v>2685493.2600000002</v>
      </c>
      <c r="J15" t="s">
        <v>38</v>
      </c>
      <c r="L15" s="27" t="s">
        <v>30</v>
      </c>
      <c r="M15" s="28" t="s">
        <v>27</v>
      </c>
      <c r="N15" s="27" t="s">
        <v>31</v>
      </c>
      <c r="O15" s="27" t="s">
        <v>34</v>
      </c>
    </row>
    <row r="16" spans="1:15" ht="18.75" x14ac:dyDescent="0.3">
      <c r="A16" s="9" t="s">
        <v>15</v>
      </c>
      <c r="B16" s="10"/>
      <c r="C16" s="10"/>
      <c r="D16" s="10"/>
      <c r="E16" s="10"/>
      <c r="F16" s="11"/>
      <c r="G16" s="5"/>
      <c r="J16" s="26" t="s">
        <v>28</v>
      </c>
      <c r="K16" s="26"/>
      <c r="L16" s="26">
        <f>131689.3+162445.45</f>
        <v>294134.75</v>
      </c>
      <c r="M16" s="26">
        <f>1253629.36+144606.25</f>
        <v>1398235.61</v>
      </c>
      <c r="N16" s="26">
        <v>1547764.11</v>
      </c>
      <c r="O16" s="26">
        <f>L16+M16-N16</f>
        <v>144606.25</v>
      </c>
    </row>
    <row r="17" spans="1:15" ht="18.75" x14ac:dyDescent="0.3">
      <c r="A17" s="9" t="s">
        <v>10</v>
      </c>
      <c r="B17" s="10"/>
      <c r="C17" s="10"/>
      <c r="D17" s="10"/>
      <c r="E17" s="10"/>
      <c r="F17" s="11"/>
      <c r="G17" s="19">
        <v>1547764.11</v>
      </c>
      <c r="J17" s="26" t="s">
        <v>29</v>
      </c>
      <c r="K17" s="26"/>
      <c r="L17" s="26">
        <f>25000+24472.08</f>
        <v>49472.08</v>
      </c>
      <c r="M17" s="26">
        <f>153401.43+29246.45</f>
        <v>182647.88</v>
      </c>
      <c r="N17" s="26">
        <v>202873.51</v>
      </c>
      <c r="O17" s="26">
        <f>L17+M17-N17</f>
        <v>29246.450000000012</v>
      </c>
    </row>
    <row r="18" spans="1:15" ht="18.75" x14ac:dyDescent="0.3">
      <c r="A18" s="9" t="s">
        <v>3</v>
      </c>
      <c r="B18" s="10"/>
      <c r="C18" s="10"/>
      <c r="D18" s="10"/>
      <c r="E18" s="10"/>
      <c r="F18" s="11"/>
      <c r="G18" s="19">
        <v>202873.51</v>
      </c>
      <c r="J18" s="26"/>
      <c r="K18" s="26"/>
      <c r="L18" s="26"/>
      <c r="M18" s="26"/>
      <c r="N18" s="26"/>
      <c r="O18" s="26"/>
    </row>
    <row r="19" spans="1:15" ht="18.75" hidden="1" x14ac:dyDescent="0.3">
      <c r="A19" s="9" t="s">
        <v>4</v>
      </c>
      <c r="B19" s="10"/>
      <c r="C19" s="10"/>
      <c r="D19" s="10"/>
      <c r="E19" s="10"/>
      <c r="F19" s="11"/>
      <c r="G19" s="19">
        <v>0</v>
      </c>
      <c r="J19" s="26"/>
      <c r="K19" s="26"/>
      <c r="L19" s="26"/>
      <c r="M19" s="26"/>
      <c r="N19" s="26"/>
      <c r="O19" s="26"/>
    </row>
    <row r="20" spans="1:15" ht="18.75" hidden="1" x14ac:dyDescent="0.3">
      <c r="A20" s="9" t="s">
        <v>13</v>
      </c>
      <c r="B20" s="10"/>
      <c r="C20" s="10"/>
      <c r="D20" s="10"/>
      <c r="E20" s="10"/>
      <c r="F20" s="11"/>
      <c r="G20" s="19">
        <v>0</v>
      </c>
      <c r="J20" s="26"/>
      <c r="K20" s="26"/>
      <c r="L20" s="26"/>
      <c r="M20" s="26"/>
      <c r="N20" s="26"/>
      <c r="O20" s="26"/>
    </row>
    <row r="21" spans="1:15" ht="18.75" hidden="1" x14ac:dyDescent="0.3">
      <c r="A21" s="9" t="s">
        <v>14</v>
      </c>
      <c r="B21" s="10"/>
      <c r="C21" s="10"/>
      <c r="D21" s="10"/>
      <c r="E21" s="10"/>
      <c r="F21" s="11"/>
      <c r="G21" s="19">
        <v>0</v>
      </c>
      <c r="J21" s="26"/>
      <c r="K21" s="26"/>
      <c r="L21" s="26"/>
      <c r="M21" s="26"/>
      <c r="N21" s="26"/>
      <c r="O21" s="26"/>
    </row>
    <row r="22" spans="1:15" ht="18.75" hidden="1" x14ac:dyDescent="0.3">
      <c r="A22" s="9" t="s">
        <v>5</v>
      </c>
      <c r="B22" s="10"/>
      <c r="C22" s="10"/>
      <c r="D22" s="10"/>
      <c r="E22" s="10"/>
      <c r="F22" s="11"/>
      <c r="G22" s="19">
        <v>0</v>
      </c>
      <c r="J22" s="26"/>
      <c r="K22" s="26"/>
      <c r="L22" s="26"/>
      <c r="M22" s="26"/>
      <c r="N22" s="26"/>
      <c r="O22" s="26"/>
    </row>
    <row r="23" spans="1:15" ht="18.75" hidden="1" x14ac:dyDescent="0.3">
      <c r="A23" s="9" t="s">
        <v>11</v>
      </c>
      <c r="B23" s="10"/>
      <c r="C23" s="10"/>
      <c r="D23" s="10"/>
      <c r="E23" s="10"/>
      <c r="F23" s="11"/>
      <c r="G23" s="19">
        <v>0</v>
      </c>
      <c r="J23" s="36"/>
      <c r="K23" s="36"/>
      <c r="L23" s="36"/>
      <c r="M23" s="36"/>
      <c r="N23" s="36"/>
      <c r="O23" s="36"/>
    </row>
    <row r="24" spans="1:15" ht="36.75" customHeight="1" x14ac:dyDescent="0.3">
      <c r="A24" s="31" t="s">
        <v>36</v>
      </c>
      <c r="B24" s="32"/>
      <c r="C24" s="32"/>
      <c r="D24" s="32"/>
      <c r="E24" s="32"/>
      <c r="F24" s="33"/>
      <c r="G24" s="19">
        <f>360180+53820</f>
        <v>414000</v>
      </c>
      <c r="J24" s="37"/>
      <c r="K24" s="37"/>
      <c r="L24" s="37"/>
      <c r="M24" s="37"/>
      <c r="N24" s="38"/>
      <c r="O24" s="37"/>
    </row>
    <row r="25" spans="1:15" ht="18.75" x14ac:dyDescent="0.3">
      <c r="A25" s="9" t="s">
        <v>6</v>
      </c>
      <c r="B25" s="10"/>
      <c r="C25" s="10"/>
      <c r="D25" s="10"/>
      <c r="E25" s="10"/>
      <c r="F25" s="11"/>
      <c r="G25" s="19">
        <v>112194</v>
      </c>
      <c r="J25" s="37"/>
      <c r="K25" s="37"/>
      <c r="L25" s="39"/>
      <c r="M25" s="39"/>
      <c r="N25" s="39"/>
      <c r="O25" s="37"/>
    </row>
    <row r="26" spans="1:15" ht="18.75" x14ac:dyDescent="0.3">
      <c r="A26" s="9" t="s">
        <v>7</v>
      </c>
      <c r="B26" s="10"/>
      <c r="C26" s="10"/>
      <c r="D26" s="10"/>
      <c r="E26" s="10"/>
      <c r="F26" s="11"/>
      <c r="G26" s="19">
        <v>98907</v>
      </c>
      <c r="J26" s="37"/>
      <c r="K26" s="37"/>
      <c r="L26" s="39"/>
      <c r="M26" s="39"/>
      <c r="N26" s="39"/>
      <c r="O26" s="37"/>
    </row>
    <row r="27" spans="1:15" ht="18.75" x14ac:dyDescent="0.3">
      <c r="A27" s="9" t="s">
        <v>20</v>
      </c>
      <c r="B27" s="10"/>
      <c r="C27" s="10"/>
      <c r="D27" s="10"/>
      <c r="E27" s="10"/>
      <c r="F27" s="11"/>
      <c r="G27" s="19">
        <v>14877</v>
      </c>
      <c r="L27" s="1"/>
      <c r="M27" s="1"/>
    </row>
    <row r="28" spans="1:15" ht="18.75" x14ac:dyDescent="0.3">
      <c r="A28" s="9" t="s">
        <v>21</v>
      </c>
      <c r="B28" s="10"/>
      <c r="C28" s="10"/>
      <c r="D28" s="10"/>
      <c r="E28" s="10"/>
      <c r="F28" s="11"/>
      <c r="G28" s="19">
        <v>13764</v>
      </c>
      <c r="J28" t="s">
        <v>37</v>
      </c>
      <c r="L28" s="1"/>
      <c r="M28" s="1"/>
      <c r="O28" s="30">
        <f>N16-F12</f>
        <v>271524.30000000005</v>
      </c>
    </row>
    <row r="29" spans="1:15" ht="18.75" x14ac:dyDescent="0.3">
      <c r="A29" s="9" t="s">
        <v>32</v>
      </c>
      <c r="B29" s="10"/>
      <c r="C29" s="10"/>
      <c r="D29" s="10"/>
      <c r="E29" s="10"/>
      <c r="F29" s="11"/>
      <c r="G29" s="19">
        <f>12563.4+22015</f>
        <v>34578.400000000001</v>
      </c>
      <c r="L29" s="1"/>
      <c r="M29" s="1"/>
    </row>
    <row r="30" spans="1:15" ht="18.75" x14ac:dyDescent="0.3">
      <c r="A30" s="25" t="s">
        <v>22</v>
      </c>
      <c r="B30" s="10"/>
      <c r="C30" s="10"/>
      <c r="D30" s="10"/>
      <c r="E30" s="10"/>
      <c r="F30" s="11"/>
      <c r="G30" s="19">
        <v>15000</v>
      </c>
      <c r="L30" s="1"/>
      <c r="M30" s="1"/>
    </row>
    <row r="31" spans="1:15" ht="18.75" x14ac:dyDescent="0.3">
      <c r="A31" s="25" t="s">
        <v>23</v>
      </c>
      <c r="B31" s="10"/>
      <c r="C31" s="10"/>
      <c r="D31" s="10"/>
      <c r="E31" s="10"/>
      <c r="F31" s="11"/>
      <c r="G31" s="19">
        <v>203880</v>
      </c>
      <c r="I31" t="s">
        <v>26</v>
      </c>
      <c r="O31" s="29">
        <f>2765505-2799.27</f>
        <v>2762705.73</v>
      </c>
    </row>
    <row r="32" spans="1:15" ht="18.75" x14ac:dyDescent="0.3">
      <c r="A32" s="25" t="s">
        <v>24</v>
      </c>
      <c r="B32" s="10"/>
      <c r="C32" s="10"/>
      <c r="D32" s="10"/>
      <c r="E32" s="10"/>
      <c r="F32" s="11"/>
      <c r="G32" s="19">
        <v>2951.47</v>
      </c>
      <c r="I32" t="s">
        <v>35</v>
      </c>
      <c r="O32">
        <v>2225604</v>
      </c>
    </row>
    <row r="33" spans="1:13" ht="18.75" x14ac:dyDescent="0.3">
      <c r="A33" s="25" t="s">
        <v>19</v>
      </c>
      <c r="B33" s="10"/>
      <c r="C33" s="10"/>
      <c r="D33" s="10"/>
      <c r="E33" s="10"/>
      <c r="F33" s="11"/>
      <c r="G33" s="19">
        <v>800</v>
      </c>
      <c r="L33" s="1"/>
      <c r="M33" s="1"/>
    </row>
    <row r="34" spans="1:13" ht="18.75" x14ac:dyDescent="0.3">
      <c r="A34" s="12" t="s">
        <v>12</v>
      </c>
      <c r="B34" s="13"/>
      <c r="C34" s="13"/>
      <c r="D34" s="13"/>
      <c r="E34" s="13"/>
      <c r="F34" s="14"/>
      <c r="G34" s="19">
        <v>23903.77</v>
      </c>
      <c r="L34" s="1"/>
      <c r="M34" s="1"/>
    </row>
    <row r="37" spans="1:13" ht="15.75" x14ac:dyDescent="0.25">
      <c r="A37" s="20" t="s">
        <v>25</v>
      </c>
      <c r="B37" s="20"/>
      <c r="C37" s="20"/>
      <c r="D37" s="20"/>
      <c r="E37" s="20"/>
      <c r="F37" s="20"/>
      <c r="G37" s="21">
        <f>F6+F7-G15</f>
        <v>1035726.6499999999</v>
      </c>
    </row>
    <row r="38" spans="1:13" x14ac:dyDescent="0.25">
      <c r="J38" s="1"/>
    </row>
    <row r="39" spans="1:13" x14ac:dyDescent="0.25">
      <c r="A39" t="s">
        <v>39</v>
      </c>
      <c r="F39" t="s">
        <v>40</v>
      </c>
    </row>
    <row r="40" spans="1:13" x14ac:dyDescent="0.25">
      <c r="A40" t="s">
        <v>41</v>
      </c>
      <c r="F40" t="s">
        <v>42</v>
      </c>
    </row>
    <row r="41" spans="1:13" x14ac:dyDescent="0.25">
      <c r="A41" t="s">
        <v>43</v>
      </c>
      <c r="F41" t="s">
        <v>44</v>
      </c>
    </row>
    <row r="43" spans="1:13" x14ac:dyDescent="0.25">
      <c r="A43" s="24">
        <v>44354</v>
      </c>
    </row>
  </sheetData>
  <mergeCells count="2">
    <mergeCell ref="A24:F24"/>
    <mergeCell ref="A10:D10"/>
  </mergeCells>
  <pageMargins left="0.7" right="0.7" top="0.75" bottom="0.75" header="0.3" footer="0.3"/>
  <pageSetup paperSize="9" scale="63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2021-06-25T09:21:52Z</dcterms:modified>
</cp:coreProperties>
</file>